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9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三公经费表" sheetId="7" r:id="rId7"/>
    <sheet name="政府性基金收入表" sheetId="8" r:id="rId8"/>
    <sheet name="政府性基金支出表" sheetId="9" r:id="rId9"/>
    <sheet name="机关运行经费表" sheetId="10" r:id="rId10"/>
  </sheets>
  <definedNames/>
  <calcPr fullCalcOnLoad="1"/>
</workbook>
</file>

<file path=xl/sharedStrings.xml><?xml version="1.0" encoding="utf-8"?>
<sst xmlns="http://schemas.openxmlformats.org/spreadsheetml/2006/main" count="254" uniqueCount="200">
  <si>
    <t>收    入</t>
  </si>
  <si>
    <t>支    出</t>
  </si>
  <si>
    <t>项目</t>
  </si>
  <si>
    <t>预算数</t>
  </si>
  <si>
    <t>本年收入合计</t>
  </si>
  <si>
    <t>本年支出合计</t>
  </si>
  <si>
    <t>项  目</t>
  </si>
  <si>
    <t>科目编码</t>
  </si>
  <si>
    <t>科目名称</t>
  </si>
  <si>
    <t>合计</t>
  </si>
  <si>
    <t>基本支出</t>
  </si>
  <si>
    <t>项目支出</t>
  </si>
  <si>
    <t>表二：</t>
  </si>
  <si>
    <t>经济科目名称</t>
  </si>
  <si>
    <t>备注</t>
  </si>
  <si>
    <t>一、工资福利支出</t>
  </si>
  <si>
    <t xml:space="preserve">  基本工资</t>
  </si>
  <si>
    <t xml:space="preserve">  奖金</t>
  </si>
  <si>
    <t xml:space="preserve">  社会保障缴费</t>
  </si>
  <si>
    <t>二、商品和服务支出</t>
  </si>
  <si>
    <t xml:space="preserve">  取暖费</t>
  </si>
  <si>
    <t xml:space="preserve">  会议费</t>
  </si>
  <si>
    <t xml:space="preserve">  培训费</t>
  </si>
  <si>
    <t xml:space="preserve">  工会经费</t>
  </si>
  <si>
    <t xml:space="preserve">  福利费</t>
  </si>
  <si>
    <t xml:space="preserve">  公务用车运行维护费</t>
  </si>
  <si>
    <t xml:space="preserve">  其他商品和服务支出</t>
  </si>
  <si>
    <t xml:space="preserve">  离休费</t>
  </si>
  <si>
    <t xml:space="preserve">  住房公积金</t>
  </si>
  <si>
    <t>表三：</t>
  </si>
  <si>
    <t>合 计</t>
  </si>
  <si>
    <t>其中：（1）公务用车运行维护费</t>
  </si>
  <si>
    <t>单位：万元</t>
  </si>
  <si>
    <t>收入</t>
  </si>
  <si>
    <t>支出</t>
  </si>
  <si>
    <t>一、一般公共服务支出</t>
  </si>
  <si>
    <t>二、外交支出</t>
  </si>
  <si>
    <t>三、国防支出</t>
  </si>
  <si>
    <t>四、公共安全支出</t>
  </si>
  <si>
    <t>五、其他收入</t>
  </si>
  <si>
    <t>五、教育支出</t>
  </si>
  <si>
    <t>六、科学技术支出</t>
  </si>
  <si>
    <t>七、文化体育与传媒支出</t>
  </si>
  <si>
    <t>九、社会保险基金支出</t>
  </si>
  <si>
    <t>科目</t>
  </si>
  <si>
    <t>其他收入</t>
  </si>
  <si>
    <t>表五：</t>
  </si>
  <si>
    <t>表六：</t>
  </si>
  <si>
    <t>表七：</t>
  </si>
  <si>
    <t>表九：</t>
  </si>
  <si>
    <t>一般公共预算</t>
  </si>
  <si>
    <t>政府性基金</t>
  </si>
  <si>
    <t>单位实有资金账户结余金额</t>
  </si>
  <si>
    <t>纳入财政专户管理的事业资金</t>
  </si>
  <si>
    <t>表十：</t>
  </si>
  <si>
    <t>一、一般公共预算</t>
  </si>
  <si>
    <t>二、纳入预算管理的政府性基金</t>
  </si>
  <si>
    <t>三、纳入财政专户管理的事业收入</t>
  </si>
  <si>
    <t>四、单位实有资金户结余金额</t>
  </si>
  <si>
    <t>十、医疗卫生与计划生育支出</t>
  </si>
  <si>
    <t>十一、节能环保支出</t>
  </si>
  <si>
    <t>十二、农林水支出…</t>
  </si>
  <si>
    <t>2016年</t>
  </si>
  <si>
    <t>2017年</t>
  </si>
  <si>
    <t>2017年比2016年增减%</t>
  </si>
  <si>
    <t>表一</t>
  </si>
  <si>
    <t xml:space="preserve">      单位：万元</t>
  </si>
  <si>
    <t>金额</t>
  </si>
  <si>
    <t>小计</t>
  </si>
  <si>
    <t>一般公共预算</t>
  </si>
  <si>
    <t>政府性基金预算</t>
  </si>
  <si>
    <t>一、一般公共预算</t>
  </si>
  <si>
    <t>一、一般公共服务支出</t>
  </si>
  <si>
    <t>二、政府性基金预算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</si>
  <si>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</si>
  <si>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</si>
  <si>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</si>
  <si>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</si>
  <si>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</si>
  <si>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</si>
  <si>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</si>
  <si>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</si>
  <si>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</si>
  <si>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</si>
  <si>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十二、农林水支出…</t>
  </si>
  <si>
    <t>表四：</t>
  </si>
  <si>
    <t>2016年预算数</t>
  </si>
  <si>
    <t>2017年预算数</t>
  </si>
  <si>
    <t>2017年预算数比2016年预算数增减%</t>
  </si>
  <si>
    <t xml:space="preserve">    2017年一般公共预算安排基本支出分经济科目表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</si>
  <si>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</si>
  <si>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</si>
  <si>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</si>
  <si>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</si>
  <si>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</si>
  <si>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</si>
  <si>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</si>
  <si>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</si>
  <si>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</si>
  <si>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</si>
  <si>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</si>
  <si>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</si>
  <si>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</si>
  <si>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</si>
  <si>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专用材料费</t>
  </si>
  <si>
    <t xml:space="preserve">  被装购置费</t>
  </si>
  <si>
    <t xml:space="preserve">  劳务费</t>
  </si>
  <si>
    <t xml:space="preserve">  其他交通费用</t>
  </si>
  <si>
    <t>三、对个人和家庭的补助</t>
  </si>
  <si>
    <t xml:space="preserve">  抚恤金</t>
  </si>
  <si>
    <t xml:space="preserve">  生活补助</t>
  </si>
  <si>
    <t xml:space="preserve">  奖励金</t>
  </si>
  <si>
    <t xml:space="preserve">  采暖补贴</t>
  </si>
  <si>
    <t xml:space="preserve">  其他对个人和家庭的补助支出</t>
  </si>
  <si>
    <t>合   计</t>
  </si>
  <si>
    <t>项    目</t>
  </si>
  <si>
    <t>政府性基金收入预算</t>
  </si>
  <si>
    <t>收入科目编码</t>
  </si>
  <si>
    <t>收入科目名称</t>
  </si>
  <si>
    <t>表八：</t>
  </si>
  <si>
    <t xml:space="preserve">                                                  单位：万元</t>
  </si>
  <si>
    <t xml:space="preserve">                                 </t>
  </si>
  <si>
    <t>单位：万元</t>
  </si>
  <si>
    <t>项目</t>
  </si>
  <si>
    <t>科目编码</t>
  </si>
  <si>
    <t>科目名称</t>
  </si>
  <si>
    <t>合计</t>
  </si>
  <si>
    <t>基本支出</t>
  </si>
  <si>
    <t>项目支出</t>
  </si>
  <si>
    <t>单位名称</t>
  </si>
  <si>
    <t xml:space="preserve">       单位：万元</t>
  </si>
  <si>
    <t xml:space="preserve">                                        单位：万元</t>
  </si>
  <si>
    <t xml:space="preserve">         项 目</t>
  </si>
  <si>
    <t>金额</t>
  </si>
  <si>
    <t xml:space="preserve">    2、公务接待费</t>
  </si>
  <si>
    <t xml:space="preserve">    3、公务用车购置及运行费</t>
  </si>
  <si>
    <t xml:space="preserve">  （2）公务用车购置费</t>
  </si>
  <si>
    <t xml:space="preserve">       2017年一般公共预算“三公”经费支出情况统计表</t>
  </si>
  <si>
    <t>2017年财政拨款收支总表</t>
  </si>
  <si>
    <t>2017年收支预算总表</t>
  </si>
  <si>
    <t>2017年预算收入总表</t>
  </si>
  <si>
    <t>2017年预算支出总表</t>
  </si>
  <si>
    <t>2017年政府性基金预算收入表</t>
  </si>
  <si>
    <t>2017年政府性基金预算支出表</t>
  </si>
  <si>
    <t>2017年机关运行经费预算财政拨款情况统计表</t>
  </si>
  <si>
    <t xml:space="preserve">                            单位：万元</t>
  </si>
  <si>
    <t>2017年比2016年增减%</t>
  </si>
  <si>
    <t>八、社会保障和就业支出</t>
  </si>
  <si>
    <t>2011006</t>
  </si>
  <si>
    <t>2011099</t>
  </si>
  <si>
    <t>2080101</t>
  </si>
  <si>
    <t>2080111</t>
  </si>
  <si>
    <t>2080199</t>
  </si>
  <si>
    <t>2080505</t>
  </si>
  <si>
    <t>2130599</t>
  </si>
  <si>
    <t xml:space="preserve">    军队转业干部安置</t>
  </si>
  <si>
    <t xml:space="preserve">    其他人力资源事务支出</t>
  </si>
  <si>
    <t xml:space="preserve">    行政运行（人力资源和社会保障管理事务）</t>
  </si>
  <si>
    <t xml:space="preserve">    公共就业服务和职业技能鉴定机构</t>
  </si>
  <si>
    <t xml:space="preserve">    其他人力资源和社会保障管理事务支出</t>
  </si>
  <si>
    <t xml:space="preserve">    机关事业单位基本养老保险缴费支出</t>
  </si>
  <si>
    <t xml:space="preserve">    其他扶贫支出</t>
  </si>
  <si>
    <t>2011099</t>
  </si>
  <si>
    <t>2080101</t>
  </si>
  <si>
    <t>2080199</t>
  </si>
  <si>
    <t>2080505</t>
  </si>
  <si>
    <t>2130599</t>
  </si>
  <si>
    <t>2080111</t>
  </si>
  <si>
    <t xml:space="preserve">    军队转业干部安置</t>
  </si>
  <si>
    <t xml:space="preserve">    行政运行（人力资源和社会保障管理事务）</t>
  </si>
  <si>
    <t xml:space="preserve">    公共就业服务和职业技能鉴定机构</t>
  </si>
  <si>
    <t xml:space="preserve">    其他人力资源和社会保障管理事务支出</t>
  </si>
  <si>
    <t>202.79</t>
  </si>
  <si>
    <t>2130599</t>
  </si>
  <si>
    <t>合  计</t>
  </si>
  <si>
    <t>2011006</t>
  </si>
  <si>
    <t>2011099</t>
  </si>
  <si>
    <t>2011011</t>
  </si>
  <si>
    <t>公务员招考</t>
  </si>
  <si>
    <t>2080101</t>
  </si>
  <si>
    <t>2080111</t>
  </si>
  <si>
    <t>2080199</t>
  </si>
  <si>
    <t>2080505</t>
  </si>
  <si>
    <t>2017年一般公共预算支出预算表</t>
  </si>
  <si>
    <t xml:space="preserve">  遗属补助</t>
  </si>
  <si>
    <t xml:space="preserve">  职教和独托幼补助</t>
  </si>
  <si>
    <t xml:space="preserve">    1、因公出国（境）费用</t>
  </si>
  <si>
    <t>忻州市人力资源和社会保障局机关</t>
  </si>
  <si>
    <t>5</t>
  </si>
  <si>
    <t>565.61</t>
  </si>
  <si>
    <t>160</t>
  </si>
  <si>
    <t>1486.9</t>
  </si>
  <si>
    <t>69.25</t>
  </si>
  <si>
    <t>忻州市人力资源和社会保障局机关</t>
  </si>
  <si>
    <t>忻州市人力资源和社会保障局机关</t>
  </si>
  <si>
    <t xml:space="preserve">忻州市人力资源和社会保障局机关                                                             </t>
  </si>
  <si>
    <t>忻州市人力资源和社会保障局机关                                                                                                   单位：万元</t>
  </si>
  <si>
    <t xml:space="preserve"> 忻州市人力资源和社会保障局机关                                        单位：万元  </t>
  </si>
  <si>
    <t>单位：万元</t>
  </si>
  <si>
    <t xml:space="preserve">   忻州市人力资源和社会保障局机关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</si>
</sst>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#,##0.00_ "/>
    <numFmt numFmtId="182" formatCode=";;"/>
  </numFmts>
  <fonts count="10">
    <font>
      <sz val="12"/>
      <name val="宋体"/>
      <family val="0"/>
    </font>
    <font>
      <sz val="9"/>
      <name val="宋体"/>
      <family val="0"/>
    </font>
    <font>
      <b/>
      <sz val="16"/>
      <name val="仿宋_GB2312"/>
      <family val="3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sz val="16"/>
      <name val="宋体"/>
      <family val="0"/>
    </font>
    <font>
      <sz val="11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80" fontId="3" fillId="0" borderId="5" xfId="0" applyNumberFormat="1" applyFont="1" applyFill="1" applyBorder="1" applyAlignment="1">
      <alignment horizontal="center" vertical="center"/>
    </xf>
    <xf numFmtId="180" fontId="0" fillId="0" borderId="0" xfId="0" applyNumberFormat="1" applyFill="1" applyAlignment="1">
      <alignment vertical="center"/>
    </xf>
    <xf numFmtId="180" fontId="3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180" fontId="3" fillId="0" borderId="0" xfId="0" applyNumberFormat="1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  <protection/>
    </xf>
    <xf numFmtId="181" fontId="3" fillId="0" borderId="5" xfId="0" applyNumberFormat="1" applyFont="1" applyBorder="1" applyAlignment="1">
      <alignment horizontal="center" vertical="center"/>
    </xf>
    <xf numFmtId="180" fontId="3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5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182" fontId="3" fillId="0" borderId="14" xfId="0" applyNumberFormat="1" applyFont="1" applyFill="1" applyBorder="1" applyAlignment="1" applyProtection="1">
      <alignment horizontal="left" vertical="center" wrapText="1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182" fontId="3" fillId="0" borderId="5" xfId="0" applyNumberFormat="1" applyFont="1" applyFill="1" applyBorder="1" applyAlignment="1" applyProtection="1">
      <alignment horizontal="left" vertical="center" wrapText="1"/>
      <protection/>
    </xf>
    <xf numFmtId="182" fontId="3" fillId="0" borderId="5" xfId="0" applyNumberFormat="1" applyFont="1" applyFill="1" applyBorder="1" applyAlignment="1" applyProtection="1">
      <alignment horizontal="center" vertical="center" wrapText="1"/>
      <protection/>
    </xf>
    <xf numFmtId="10" fontId="3" fillId="0" borderId="5" xfId="0" applyNumberFormat="1" applyFont="1" applyBorder="1" applyAlignment="1">
      <alignment horizontal="center" vertical="center" wrapText="1"/>
    </xf>
    <xf numFmtId="181" fontId="3" fillId="0" borderId="5" xfId="0" applyNumberFormat="1" applyFont="1" applyBorder="1" applyAlignment="1">
      <alignment horizontal="center" vertical="center" wrapText="1"/>
    </xf>
    <xf numFmtId="180" fontId="3" fillId="0" borderId="5" xfId="0" applyNumberFormat="1" applyFont="1" applyFill="1" applyBorder="1" applyAlignment="1" applyProtection="1">
      <alignment horizontal="right" vertical="center"/>
      <protection/>
    </xf>
    <xf numFmtId="180" fontId="3" fillId="0" borderId="5" xfId="0" applyNumberFormat="1" applyFont="1" applyFill="1" applyBorder="1" applyAlignment="1">
      <alignment horizontal="right" vertical="center"/>
    </xf>
    <xf numFmtId="180" fontId="3" fillId="0" borderId="5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4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5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A3" sqref="A3:C3"/>
    </sheetView>
  </sheetViews>
  <sheetFormatPr defaultColWidth="9.00390625" defaultRowHeight="14.25"/>
  <cols>
    <col min="1" max="1" width="18.625" style="25" customWidth="1"/>
    <col min="2" max="2" width="8.25390625" style="25" customWidth="1"/>
    <col min="3" max="3" width="8.50390625" style="25" customWidth="1"/>
    <col min="4" max="4" width="6.25390625" style="25" customWidth="1"/>
    <col min="5" max="5" width="19.00390625" style="25" customWidth="1"/>
    <col min="6" max="6" width="8.625" style="25" customWidth="1"/>
    <col min="7" max="7" width="8.875" style="25" customWidth="1"/>
    <col min="8" max="8" width="6.625" style="25" customWidth="1"/>
    <col min="9" max="10" width="11.50390625" style="25" customWidth="1"/>
    <col min="11" max="16384" width="9.00390625" style="25" customWidth="1"/>
  </cols>
  <sheetData>
    <row r="1" spans="1:3" ht="14.25">
      <c r="A1" s="37" t="s">
        <v>65</v>
      </c>
      <c r="B1" s="37"/>
      <c r="C1" s="37"/>
    </row>
    <row r="2" spans="1:10" ht="27" customHeight="1">
      <c r="A2" s="68" t="s">
        <v>139</v>
      </c>
      <c r="B2" s="68"/>
      <c r="C2" s="68"/>
      <c r="D2" s="68"/>
      <c r="E2" s="68"/>
      <c r="F2" s="68"/>
      <c r="G2" s="68"/>
      <c r="H2" s="68"/>
      <c r="I2" s="38"/>
      <c r="J2" s="38"/>
    </row>
    <row r="3" spans="1:10" ht="20.25">
      <c r="A3" s="102" t="s">
        <v>187</v>
      </c>
      <c r="B3" s="102"/>
      <c r="C3" s="102"/>
      <c r="D3" s="29"/>
      <c r="E3" s="29"/>
      <c r="F3" s="103" t="s">
        <v>32</v>
      </c>
      <c r="G3" s="103"/>
      <c r="H3" s="103"/>
      <c r="I3" s="26"/>
      <c r="J3" s="26"/>
    </row>
    <row r="4" spans="1:10" ht="14.25">
      <c r="A4" s="69" t="s">
        <v>33</v>
      </c>
      <c r="B4" s="69"/>
      <c r="C4" s="69"/>
      <c r="D4" s="69"/>
      <c r="E4" s="69" t="s">
        <v>34</v>
      </c>
      <c r="F4" s="69"/>
      <c r="G4" s="69"/>
      <c r="H4" s="69"/>
      <c r="I4" s="39"/>
      <c r="J4" s="39"/>
    </row>
    <row r="5" spans="1:10" ht="14.25">
      <c r="A5" s="70" t="s">
        <v>2</v>
      </c>
      <c r="B5" s="72" t="s">
        <v>3</v>
      </c>
      <c r="C5" s="73"/>
      <c r="D5" s="74"/>
      <c r="E5" s="70" t="s">
        <v>2</v>
      </c>
      <c r="F5" s="72" t="s">
        <v>3</v>
      </c>
      <c r="G5" s="73"/>
      <c r="H5" s="74"/>
      <c r="I5" s="39"/>
      <c r="J5" s="39"/>
    </row>
    <row r="6" spans="1:10" ht="56.25" customHeight="1">
      <c r="A6" s="71"/>
      <c r="B6" s="27" t="s">
        <v>62</v>
      </c>
      <c r="C6" s="27" t="s">
        <v>63</v>
      </c>
      <c r="D6" s="40" t="s">
        <v>146</v>
      </c>
      <c r="E6" s="71"/>
      <c r="F6" s="27" t="s">
        <v>62</v>
      </c>
      <c r="G6" s="27" t="s">
        <v>63</v>
      </c>
      <c r="H6" s="40" t="s">
        <v>64</v>
      </c>
      <c r="I6" s="39"/>
      <c r="J6" s="39"/>
    </row>
    <row r="7" spans="1:10" ht="15" customHeight="1">
      <c r="A7" s="8" t="s">
        <v>55</v>
      </c>
      <c r="B7" s="44">
        <v>2160.05</v>
      </c>
      <c r="C7" s="44">
        <v>2497.05</v>
      </c>
      <c r="D7" s="45">
        <f>(C7-B7)/B7*100</f>
        <v>15.601490706233651</v>
      </c>
      <c r="E7" s="8" t="s">
        <v>35</v>
      </c>
      <c r="F7" s="48">
        <v>227.84</v>
      </c>
      <c r="G7" s="49">
        <v>207.79</v>
      </c>
      <c r="H7" s="46">
        <f>(G7-F7)/F7*100</f>
        <v>-8.800035112359556</v>
      </c>
      <c r="I7" s="39"/>
      <c r="J7" s="39"/>
    </row>
    <row r="8" spans="1:10" ht="35.25" customHeight="1">
      <c r="A8" s="8" t="s">
        <v>56</v>
      </c>
      <c r="B8" s="8"/>
      <c r="C8" s="8"/>
      <c r="D8" s="27"/>
      <c r="E8" s="8" t="s">
        <v>36</v>
      </c>
      <c r="F8" s="11"/>
      <c r="G8" s="11"/>
      <c r="H8" s="46"/>
      <c r="I8" s="39"/>
      <c r="J8" s="39"/>
    </row>
    <row r="9" spans="1:10" ht="24" customHeight="1">
      <c r="A9" s="8" t="s">
        <v>57</v>
      </c>
      <c r="B9" s="8"/>
      <c r="C9" s="8"/>
      <c r="D9" s="27"/>
      <c r="E9" s="8" t="s">
        <v>37</v>
      </c>
      <c r="F9" s="11"/>
      <c r="G9" s="11"/>
      <c r="H9" s="46"/>
      <c r="I9" s="39"/>
      <c r="J9" s="39"/>
    </row>
    <row r="10" spans="1:10" ht="28.5" customHeight="1">
      <c r="A10" s="8" t="s">
        <v>58</v>
      </c>
      <c r="B10" s="8"/>
      <c r="C10" s="8"/>
      <c r="D10" s="27"/>
      <c r="E10" s="8" t="s">
        <v>38</v>
      </c>
      <c r="F10" s="11"/>
      <c r="G10" s="11"/>
      <c r="H10" s="10"/>
      <c r="I10" s="39"/>
      <c r="J10" s="39"/>
    </row>
    <row r="11" spans="1:10" ht="14.25">
      <c r="A11" s="23" t="s">
        <v>39</v>
      </c>
      <c r="B11" s="23"/>
      <c r="C11" s="23"/>
      <c r="D11" s="27"/>
      <c r="E11" s="8" t="s">
        <v>40</v>
      </c>
      <c r="F11" s="11"/>
      <c r="G11" s="11"/>
      <c r="H11" s="46"/>
      <c r="I11" s="39"/>
      <c r="J11" s="39"/>
    </row>
    <row r="12" spans="1:10" ht="14.25">
      <c r="A12" s="27"/>
      <c r="B12" s="27"/>
      <c r="C12" s="27"/>
      <c r="D12" s="27"/>
      <c r="E12" s="8" t="s">
        <v>41</v>
      </c>
      <c r="F12" s="11"/>
      <c r="G12" s="11"/>
      <c r="H12" s="46"/>
      <c r="I12" s="39"/>
      <c r="J12" s="39"/>
    </row>
    <row r="13" spans="1:10" ht="14.25">
      <c r="A13" s="27"/>
      <c r="B13" s="27"/>
      <c r="C13" s="27"/>
      <c r="D13" s="27"/>
      <c r="E13" s="8" t="s">
        <v>42</v>
      </c>
      <c r="F13" s="11"/>
      <c r="G13" s="11"/>
      <c r="H13" s="46"/>
      <c r="I13" s="39"/>
      <c r="J13" s="39"/>
    </row>
    <row r="14" spans="1:10" ht="14.25">
      <c r="A14" s="27"/>
      <c r="B14" s="27"/>
      <c r="C14" s="27"/>
      <c r="D14" s="27"/>
      <c r="E14" s="8" t="s">
        <v>147</v>
      </c>
      <c r="F14" s="11">
        <v>1932.21</v>
      </c>
      <c r="G14" s="11">
        <v>2281.76</v>
      </c>
      <c r="H14" s="46">
        <f>(G14-F14)/F14*100</f>
        <v>18.090683724853932</v>
      </c>
      <c r="I14" s="39"/>
      <c r="J14" s="39"/>
    </row>
    <row r="15" spans="1:10" ht="14.25">
      <c r="A15" s="27"/>
      <c r="B15" s="27"/>
      <c r="C15" s="27"/>
      <c r="D15" s="27"/>
      <c r="E15" s="8" t="s">
        <v>43</v>
      </c>
      <c r="F15" s="11"/>
      <c r="G15" s="11"/>
      <c r="H15" s="46"/>
      <c r="I15" s="39"/>
      <c r="J15" s="39"/>
    </row>
    <row r="16" spans="1:10" ht="26.25" customHeight="1">
      <c r="A16" s="27"/>
      <c r="B16" s="27"/>
      <c r="C16" s="27"/>
      <c r="D16" s="27"/>
      <c r="E16" s="8" t="s">
        <v>59</v>
      </c>
      <c r="F16" s="11"/>
      <c r="G16" s="11"/>
      <c r="H16" s="46"/>
      <c r="I16" s="39"/>
      <c r="J16" s="39"/>
    </row>
    <row r="17" spans="1:10" ht="24" customHeight="1">
      <c r="A17" s="27"/>
      <c r="B17" s="27"/>
      <c r="C17" s="27"/>
      <c r="D17" s="27"/>
      <c r="E17" s="8" t="s">
        <v>60</v>
      </c>
      <c r="F17" s="11"/>
      <c r="G17" s="11"/>
      <c r="H17" s="46"/>
      <c r="I17" s="39"/>
      <c r="J17" s="39"/>
    </row>
    <row r="18" spans="1:10" ht="14.25">
      <c r="A18" s="27"/>
      <c r="B18" s="27"/>
      <c r="C18" s="27"/>
      <c r="D18" s="27"/>
      <c r="E18" s="8" t="s">
        <v>61</v>
      </c>
      <c r="F18" s="11"/>
      <c r="G18" s="11">
        <v>7.5</v>
      </c>
      <c r="H18" s="46"/>
      <c r="I18" s="39"/>
      <c r="J18" s="39"/>
    </row>
    <row r="19" spans="1:10" ht="14.25">
      <c r="A19" s="27"/>
      <c r="B19" s="27"/>
      <c r="C19" s="27"/>
      <c r="D19" s="27"/>
      <c r="E19" s="11"/>
      <c r="F19" s="11"/>
      <c r="G19" s="11"/>
      <c r="H19" s="46"/>
      <c r="I19" s="39"/>
      <c r="J19" s="39"/>
    </row>
    <row r="20" spans="1:10" ht="14.25">
      <c r="A20" s="11" t="s">
        <v>4</v>
      </c>
      <c r="B20" s="47">
        <f>B7+B8+B9+B10+B11</f>
        <v>2160.05</v>
      </c>
      <c r="C20" s="47">
        <f>C7+C8+C9+C10+C11</f>
        <v>2497.05</v>
      </c>
      <c r="D20" s="47">
        <f>(C20-B20)/B20*100</f>
        <v>15.601490706233651</v>
      </c>
      <c r="E20" s="11" t="s">
        <v>5</v>
      </c>
      <c r="F20" s="47">
        <f>F7+F8+F9+F10+F11+F12+F13+F14+F15+F16+F17+F18+F19</f>
        <v>2160.05</v>
      </c>
      <c r="G20" s="47">
        <f>G7+G8+G9+G10+G11+G12+G13+G14+G15+G16+G17+G18+G19</f>
        <v>2497.05</v>
      </c>
      <c r="H20" s="47">
        <f>(G20-F20)/F20*100</f>
        <v>15.601490706233651</v>
      </c>
      <c r="I20" s="39"/>
      <c r="J20" s="39"/>
    </row>
  </sheetData>
  <mergeCells count="9">
    <mergeCell ref="A2:H2"/>
    <mergeCell ref="A4:D4"/>
    <mergeCell ref="E4:H4"/>
    <mergeCell ref="A5:A6"/>
    <mergeCell ref="B5:D5"/>
    <mergeCell ref="E5:E6"/>
    <mergeCell ref="F5:H5"/>
    <mergeCell ref="F3:H3"/>
    <mergeCell ref="A3:C3"/>
  </mergeCells>
  <printOptions/>
  <pageMargins left="0.51" right="0.5" top="1" bottom="1" header="0.5111111111111111" footer="0.511111111111111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SheetLayoutView="100" workbookViewId="0" topLeftCell="A1">
      <selection activeCell="A12" sqref="A12"/>
    </sheetView>
  </sheetViews>
  <sheetFormatPr defaultColWidth="9.00390625" defaultRowHeight="14.25"/>
  <cols>
    <col min="1" max="1" width="33.625" style="25" customWidth="1"/>
    <col min="2" max="2" width="34.75390625" style="25" customWidth="1"/>
    <col min="3" max="16384" width="9.00390625" style="25" customWidth="1"/>
  </cols>
  <sheetData>
    <row r="1" ht="14.25">
      <c r="A1" s="37" t="s">
        <v>54</v>
      </c>
    </row>
    <row r="2" spans="1:2" ht="27" customHeight="1">
      <c r="A2" s="68" t="s">
        <v>144</v>
      </c>
      <c r="B2" s="68"/>
    </row>
    <row r="3" spans="1:2" ht="14.25">
      <c r="A3" s="26" t="s">
        <v>194</v>
      </c>
      <c r="B3" s="26" t="s">
        <v>145</v>
      </c>
    </row>
    <row r="4" spans="1:2" ht="27" customHeight="1">
      <c r="A4" s="27" t="s">
        <v>129</v>
      </c>
      <c r="B4" s="27" t="s">
        <v>87</v>
      </c>
    </row>
    <row r="5" spans="1:2" ht="14.25">
      <c r="A5" s="27" t="s">
        <v>187</v>
      </c>
      <c r="B5" s="27">
        <v>108.28</v>
      </c>
    </row>
    <row r="6" spans="1:2" ht="14.25">
      <c r="A6" s="8"/>
      <c r="B6" s="8"/>
    </row>
    <row r="7" spans="1:2" ht="14.25">
      <c r="A7" s="8"/>
      <c r="B7" s="8"/>
    </row>
    <row r="8" spans="1:2" ht="14.25">
      <c r="A8" s="8"/>
      <c r="B8" s="8"/>
    </row>
    <row r="9" spans="1:2" ht="14.25">
      <c r="A9" s="11" t="s">
        <v>114</v>
      </c>
      <c r="B9" s="8"/>
    </row>
  </sheetData>
  <mergeCells count="1">
    <mergeCell ref="A2:B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A3" sqref="A3:B3"/>
    </sheetView>
  </sheetViews>
  <sheetFormatPr defaultColWidth="9.00390625" defaultRowHeight="14.25"/>
  <cols>
    <col min="1" max="1" width="8.75390625" style="25" customWidth="1"/>
    <col min="2" max="2" width="20.625" style="25" customWidth="1"/>
    <col min="3" max="3" width="8.375" style="25" customWidth="1"/>
    <col min="4" max="4" width="8.75390625" style="30" customWidth="1"/>
    <col min="5" max="5" width="6.125" style="25" customWidth="1"/>
    <col min="6" max="6" width="7.50390625" style="25" customWidth="1"/>
    <col min="7" max="7" width="6.625" style="25" customWidth="1"/>
    <col min="8" max="8" width="9.125" style="25" customWidth="1"/>
    <col min="9" max="16384" width="9.00390625" style="25" customWidth="1"/>
  </cols>
  <sheetData>
    <row r="1" ht="14.25">
      <c r="A1" s="37" t="s">
        <v>12</v>
      </c>
    </row>
    <row r="2" spans="1:8" ht="30.75" customHeight="1">
      <c r="A2" s="68" t="s">
        <v>140</v>
      </c>
      <c r="B2" s="68"/>
      <c r="C2" s="68"/>
      <c r="D2" s="77"/>
      <c r="E2" s="68"/>
      <c r="F2" s="68"/>
      <c r="G2" s="68"/>
      <c r="H2" s="68"/>
    </row>
    <row r="3" spans="1:8" ht="14.25">
      <c r="A3" s="102" t="s">
        <v>187</v>
      </c>
      <c r="B3" s="102"/>
      <c r="H3" s="36" t="s">
        <v>32</v>
      </c>
    </row>
    <row r="4" spans="1:8" s="32" customFormat="1" ht="27" customHeight="1">
      <c r="A4" s="69" t="s">
        <v>44</v>
      </c>
      <c r="B4" s="69"/>
      <c r="C4" s="69" t="s">
        <v>9</v>
      </c>
      <c r="D4" s="76" t="s">
        <v>50</v>
      </c>
      <c r="E4" s="76" t="s">
        <v>51</v>
      </c>
      <c r="F4" s="76" t="s">
        <v>53</v>
      </c>
      <c r="G4" s="76" t="s">
        <v>52</v>
      </c>
      <c r="H4" s="76" t="s">
        <v>45</v>
      </c>
    </row>
    <row r="5" spans="1:8" s="32" customFormat="1" ht="27" customHeight="1">
      <c r="A5" s="27" t="s">
        <v>7</v>
      </c>
      <c r="B5" s="27" t="s">
        <v>8</v>
      </c>
      <c r="C5" s="69"/>
      <c r="D5" s="76"/>
      <c r="E5" s="76"/>
      <c r="F5" s="76"/>
      <c r="G5" s="76"/>
      <c r="H5" s="76"/>
    </row>
    <row r="6" spans="1:8" ht="19.5" customHeight="1">
      <c r="A6" s="50" t="s">
        <v>148</v>
      </c>
      <c r="B6" s="51" t="s">
        <v>155</v>
      </c>
      <c r="C6" s="33">
        <f>D6</f>
        <v>202.79</v>
      </c>
      <c r="D6" s="52">
        <v>202.79</v>
      </c>
      <c r="E6" s="27"/>
      <c r="F6" s="27"/>
      <c r="G6" s="27"/>
      <c r="H6" s="27"/>
    </row>
    <row r="7" spans="1:8" ht="19.5" customHeight="1">
      <c r="A7" s="50" t="s">
        <v>149</v>
      </c>
      <c r="B7" s="51" t="s">
        <v>156</v>
      </c>
      <c r="C7" s="33">
        <f aca="true" t="shared" si="0" ref="C7:C12">D7</f>
        <v>5</v>
      </c>
      <c r="D7" s="52">
        <v>5</v>
      </c>
      <c r="E7" s="27"/>
      <c r="F7" s="27"/>
      <c r="G7" s="27"/>
      <c r="H7" s="27"/>
    </row>
    <row r="8" spans="1:8" ht="27.75" customHeight="1">
      <c r="A8" s="50" t="s">
        <v>150</v>
      </c>
      <c r="B8" s="51" t="s">
        <v>157</v>
      </c>
      <c r="C8" s="33">
        <f t="shared" si="0"/>
        <v>565.61</v>
      </c>
      <c r="D8" s="52">
        <v>565.61</v>
      </c>
      <c r="E8" s="27"/>
      <c r="F8" s="27"/>
      <c r="G8" s="27"/>
      <c r="H8" s="27"/>
    </row>
    <row r="9" spans="1:8" ht="32.25" customHeight="1">
      <c r="A9" s="50" t="s">
        <v>151</v>
      </c>
      <c r="B9" s="51" t="s">
        <v>158</v>
      </c>
      <c r="C9" s="33">
        <f t="shared" si="0"/>
        <v>160</v>
      </c>
      <c r="D9" s="52">
        <v>160</v>
      </c>
      <c r="E9" s="27"/>
      <c r="F9" s="27"/>
      <c r="G9" s="27"/>
      <c r="H9" s="27"/>
    </row>
    <row r="10" spans="1:8" ht="24.75" customHeight="1">
      <c r="A10" s="50" t="s">
        <v>152</v>
      </c>
      <c r="B10" s="51" t="s">
        <v>159</v>
      </c>
      <c r="C10" s="33">
        <f t="shared" si="0"/>
        <v>1486.9</v>
      </c>
      <c r="D10" s="52">
        <v>1486.9</v>
      </c>
      <c r="E10" s="27"/>
      <c r="F10" s="27"/>
      <c r="G10" s="27"/>
      <c r="H10" s="27"/>
    </row>
    <row r="11" spans="1:8" ht="28.5" customHeight="1">
      <c r="A11" s="50" t="s">
        <v>153</v>
      </c>
      <c r="B11" s="51" t="s">
        <v>160</v>
      </c>
      <c r="C11" s="33">
        <f t="shared" si="0"/>
        <v>69.25</v>
      </c>
      <c r="D11" s="52">
        <v>69.25</v>
      </c>
      <c r="E11" s="27"/>
      <c r="F11" s="27"/>
      <c r="G11" s="27"/>
      <c r="H11" s="27"/>
    </row>
    <row r="12" spans="1:8" ht="14.25">
      <c r="A12" s="50" t="s">
        <v>154</v>
      </c>
      <c r="B12" s="51" t="s">
        <v>161</v>
      </c>
      <c r="C12" s="33">
        <f t="shared" si="0"/>
        <v>7.5</v>
      </c>
      <c r="D12" s="52">
        <v>7.5</v>
      </c>
      <c r="E12" s="28"/>
      <c r="F12" s="28"/>
      <c r="G12" s="28"/>
      <c r="H12" s="28"/>
    </row>
    <row r="13" spans="1:8" ht="19.5" customHeight="1">
      <c r="A13" s="23"/>
      <c r="B13" s="23"/>
      <c r="C13" s="33"/>
      <c r="D13" s="33"/>
      <c r="E13" s="27"/>
      <c r="F13" s="27"/>
      <c r="G13" s="27"/>
      <c r="H13" s="27"/>
    </row>
    <row r="14" spans="1:8" ht="19.5" customHeight="1">
      <c r="A14" s="23" t="s">
        <v>9</v>
      </c>
      <c r="B14" s="27"/>
      <c r="C14" s="46">
        <f>SUM(C6:C13)</f>
        <v>2497.05</v>
      </c>
      <c r="D14" s="46">
        <f>SUM(D6:D13)</f>
        <v>2497.05</v>
      </c>
      <c r="E14" s="27"/>
      <c r="F14" s="27"/>
      <c r="G14" s="27"/>
      <c r="H14" s="27"/>
    </row>
  </sheetData>
  <mergeCells count="9">
    <mergeCell ref="H4:H5"/>
    <mergeCell ref="A2:H2"/>
    <mergeCell ref="A4:B4"/>
    <mergeCell ref="C4:C5"/>
    <mergeCell ref="D4:D5"/>
    <mergeCell ref="E4:E5"/>
    <mergeCell ref="F4:F5"/>
    <mergeCell ref="G4:G5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ignoredErrors>
    <ignoredError sqref="A6:A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workbookViewId="0" topLeftCell="A1">
      <selection activeCell="A3" sqref="A3:C3"/>
    </sheetView>
  </sheetViews>
  <sheetFormatPr defaultColWidth="9.00390625" defaultRowHeight="14.25"/>
  <cols>
    <col min="2" max="2" width="26.25390625" style="0" customWidth="1"/>
    <col min="3" max="3" width="11.625" style="0" customWidth="1"/>
    <col min="4" max="4" width="11.25390625" style="0" customWidth="1"/>
    <col min="5" max="5" width="14.75390625" style="34" customWidth="1"/>
  </cols>
  <sheetData>
    <row r="1" ht="14.25">
      <c r="A1" t="s">
        <v>29</v>
      </c>
    </row>
    <row r="2" spans="1:5" ht="29.25" customHeight="1">
      <c r="A2" s="68" t="s">
        <v>141</v>
      </c>
      <c r="B2" s="68"/>
      <c r="C2" s="68"/>
      <c r="D2" s="68"/>
      <c r="E2" s="77"/>
    </row>
    <row r="3" spans="1:5" ht="15.75" customHeight="1">
      <c r="A3" s="102" t="s">
        <v>194</v>
      </c>
      <c r="B3" s="102"/>
      <c r="C3" s="102"/>
      <c r="E3" s="42" t="s">
        <v>130</v>
      </c>
    </row>
    <row r="4" spans="1:5" ht="14.25">
      <c r="A4" s="27" t="s">
        <v>7</v>
      </c>
      <c r="B4" s="27" t="s">
        <v>8</v>
      </c>
      <c r="C4" s="27" t="s">
        <v>9</v>
      </c>
      <c r="D4" s="31" t="s">
        <v>10</v>
      </c>
      <c r="E4" s="35" t="s">
        <v>11</v>
      </c>
    </row>
    <row r="5" spans="1:5" ht="14.25">
      <c r="A5" s="53" t="s">
        <v>175</v>
      </c>
      <c r="B5" s="54" t="s">
        <v>168</v>
      </c>
      <c r="C5" s="64" t="s">
        <v>172</v>
      </c>
      <c r="D5" s="44">
        <v>0</v>
      </c>
      <c r="E5" s="44">
        <v>202.79</v>
      </c>
    </row>
    <row r="6" spans="1:5" ht="14.25">
      <c r="A6" s="53" t="s">
        <v>162</v>
      </c>
      <c r="B6" s="54" t="s">
        <v>156</v>
      </c>
      <c r="C6" s="64" t="s">
        <v>188</v>
      </c>
      <c r="D6" s="44">
        <v>0</v>
      </c>
      <c r="E6" s="44">
        <v>5</v>
      </c>
    </row>
    <row r="7" spans="1:5" ht="24">
      <c r="A7" s="53" t="s">
        <v>163</v>
      </c>
      <c r="B7" s="54" t="s">
        <v>169</v>
      </c>
      <c r="C7" s="64" t="s">
        <v>189</v>
      </c>
      <c r="D7" s="44">
        <v>565.61</v>
      </c>
      <c r="E7" s="44">
        <v>0</v>
      </c>
    </row>
    <row r="8" spans="1:5" ht="24">
      <c r="A8" s="53" t="s">
        <v>167</v>
      </c>
      <c r="B8" s="54" t="s">
        <v>170</v>
      </c>
      <c r="C8" s="64" t="s">
        <v>190</v>
      </c>
      <c r="D8" s="44">
        <v>0</v>
      </c>
      <c r="E8" s="44">
        <v>160</v>
      </c>
    </row>
    <row r="9" spans="1:5" ht="24">
      <c r="A9" s="53" t="s">
        <v>164</v>
      </c>
      <c r="B9" s="54" t="s">
        <v>171</v>
      </c>
      <c r="C9" s="64" t="s">
        <v>191</v>
      </c>
      <c r="D9" s="44">
        <v>9.52</v>
      </c>
      <c r="E9" s="44">
        <v>1477.38</v>
      </c>
    </row>
    <row r="10" spans="1:5" ht="24">
      <c r="A10" s="53" t="s">
        <v>165</v>
      </c>
      <c r="B10" s="54" t="s">
        <v>160</v>
      </c>
      <c r="C10" s="64" t="s">
        <v>192</v>
      </c>
      <c r="D10" s="44">
        <v>69.25</v>
      </c>
      <c r="E10" s="44">
        <v>0</v>
      </c>
    </row>
    <row r="11" spans="1:5" ht="14.25">
      <c r="A11" s="53" t="s">
        <v>166</v>
      </c>
      <c r="B11" s="54" t="s">
        <v>161</v>
      </c>
      <c r="C11" s="64">
        <v>7.5</v>
      </c>
      <c r="D11" s="65"/>
      <c r="E11" s="44">
        <v>7.5</v>
      </c>
    </row>
    <row r="12" spans="1:5" ht="14.25">
      <c r="A12" s="23"/>
      <c r="B12" s="23"/>
      <c r="C12" s="65"/>
      <c r="D12" s="65"/>
      <c r="E12" s="65"/>
    </row>
    <row r="13" spans="1:5" ht="14.25">
      <c r="A13" s="23" t="s">
        <v>9</v>
      </c>
      <c r="B13" s="27"/>
      <c r="C13" s="66">
        <v>2497.05</v>
      </c>
      <c r="D13" s="65">
        <v>644.38</v>
      </c>
      <c r="E13" s="65">
        <v>1852.67</v>
      </c>
    </row>
  </sheetData>
  <mergeCells count="2">
    <mergeCell ref="A2:E2"/>
    <mergeCell ref="A3:C3"/>
  </mergeCells>
  <printOptions horizontalCentered="1"/>
  <pageMargins left="0.39" right="0.59" top="0.984251968503937" bottom="0.984251968503937" header="0.5118110236220472" footer="0.5118110236220472"/>
  <pageSetup horizontalDpi="300" verticalDpi="300" orientation="portrait" paperSize="9" r:id="rId1"/>
  <ignoredErrors>
    <ignoredError sqref="A5:A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3" sqref="A3:C3"/>
    </sheetView>
  </sheetViews>
  <sheetFormatPr defaultColWidth="9.00390625" defaultRowHeight="14.25"/>
  <cols>
    <col min="1" max="1" width="23.00390625" style="0" customWidth="1"/>
    <col min="2" max="2" width="9.375" style="0" customWidth="1"/>
    <col min="3" max="3" width="22.625" style="0" customWidth="1"/>
    <col min="4" max="4" width="9.375" style="0" customWidth="1"/>
    <col min="5" max="5" width="7.625" style="0" customWidth="1"/>
    <col min="6" max="6" width="7.875" style="0" customWidth="1"/>
  </cols>
  <sheetData>
    <row r="1" ht="14.25">
      <c r="A1" s="5" t="s">
        <v>85</v>
      </c>
    </row>
    <row r="2" spans="1:6" ht="20.25">
      <c r="A2" s="78" t="s">
        <v>138</v>
      </c>
      <c r="B2" s="78"/>
      <c r="C2" s="78"/>
      <c r="D2" s="78"/>
      <c r="E2" s="78"/>
      <c r="F2" s="78"/>
    </row>
    <row r="3" spans="1:5" ht="14.25">
      <c r="A3" s="104" t="s">
        <v>195</v>
      </c>
      <c r="B3" s="104"/>
      <c r="C3" s="104"/>
      <c r="E3" s="9" t="s">
        <v>66</v>
      </c>
    </row>
    <row r="4" spans="1:6" ht="14.25">
      <c r="A4" s="79" t="s">
        <v>0</v>
      </c>
      <c r="B4" s="80"/>
      <c r="C4" s="79" t="s">
        <v>1</v>
      </c>
      <c r="D4" s="80"/>
      <c r="E4" s="80"/>
      <c r="F4" s="81"/>
    </row>
    <row r="5" spans="1:6" ht="14.25">
      <c r="A5" s="82" t="s">
        <v>2</v>
      </c>
      <c r="B5" s="82" t="s">
        <v>67</v>
      </c>
      <c r="C5" s="82" t="s">
        <v>2</v>
      </c>
      <c r="D5" s="79" t="s">
        <v>3</v>
      </c>
      <c r="E5" s="80"/>
      <c r="F5" s="81"/>
    </row>
    <row r="6" spans="1:6" ht="24">
      <c r="A6" s="83"/>
      <c r="B6" s="83"/>
      <c r="C6" s="83"/>
      <c r="D6" s="1" t="s">
        <v>68</v>
      </c>
      <c r="E6" s="1" t="s">
        <v>69</v>
      </c>
      <c r="F6" s="2" t="s">
        <v>70</v>
      </c>
    </row>
    <row r="7" spans="1:6" ht="21" customHeight="1">
      <c r="A7" s="3" t="s">
        <v>71</v>
      </c>
      <c r="B7" s="15">
        <v>2497.05</v>
      </c>
      <c r="C7" s="22" t="s">
        <v>72</v>
      </c>
      <c r="D7" s="17"/>
      <c r="E7" s="18">
        <v>207.79</v>
      </c>
      <c r="F7" s="16"/>
    </row>
    <row r="8" spans="1:6" ht="21" customHeight="1">
      <c r="A8" s="24" t="s">
        <v>73</v>
      </c>
      <c r="B8" s="19"/>
      <c r="C8" s="22" t="s">
        <v>74</v>
      </c>
      <c r="D8" s="17"/>
      <c r="E8" s="18"/>
      <c r="F8" s="2"/>
    </row>
    <row r="9" spans="1:6" ht="21" customHeight="1">
      <c r="A9" s="24"/>
      <c r="B9" s="20"/>
      <c r="C9" s="22" t="s">
        <v>75</v>
      </c>
      <c r="D9" s="17"/>
      <c r="E9" s="18"/>
      <c r="F9" s="2"/>
    </row>
    <row r="10" spans="1:6" ht="21" customHeight="1">
      <c r="A10" s="3"/>
      <c r="B10" s="18"/>
      <c r="C10" s="22" t="s">
        <v>76</v>
      </c>
      <c r="D10" s="17"/>
      <c r="E10" s="18"/>
      <c r="F10" s="2"/>
    </row>
    <row r="11" spans="1:6" ht="21" customHeight="1">
      <c r="A11" s="24"/>
      <c r="B11" s="56"/>
      <c r="C11" s="22" t="s">
        <v>77</v>
      </c>
      <c r="D11" s="21"/>
      <c r="E11" s="18"/>
      <c r="F11" s="16"/>
    </row>
    <row r="12" spans="1:6" ht="21" customHeight="1">
      <c r="A12" s="4"/>
      <c r="B12" s="2"/>
      <c r="C12" s="22" t="s">
        <v>78</v>
      </c>
      <c r="D12" s="17"/>
      <c r="E12" s="18"/>
      <c r="F12" s="2"/>
    </row>
    <row r="13" spans="1:6" ht="21" customHeight="1">
      <c r="A13" s="4"/>
      <c r="B13" s="2"/>
      <c r="C13" s="22" t="s">
        <v>79</v>
      </c>
      <c r="D13" s="17"/>
      <c r="E13" s="18"/>
      <c r="F13" s="2"/>
    </row>
    <row r="14" spans="1:6" ht="21" customHeight="1">
      <c r="A14" s="4"/>
      <c r="B14" s="2"/>
      <c r="C14" s="22" t="s">
        <v>80</v>
      </c>
      <c r="D14" s="17"/>
      <c r="E14" s="18">
        <v>2281.76</v>
      </c>
      <c r="F14" s="16"/>
    </row>
    <row r="15" spans="1:6" ht="21" customHeight="1">
      <c r="A15" s="4"/>
      <c r="B15" s="2"/>
      <c r="C15" s="22" t="s">
        <v>81</v>
      </c>
      <c r="D15" s="17"/>
      <c r="E15" s="18"/>
      <c r="F15" s="2"/>
    </row>
    <row r="16" spans="1:6" ht="21" customHeight="1">
      <c r="A16" s="4"/>
      <c r="B16" s="2"/>
      <c r="C16" s="57" t="s">
        <v>82</v>
      </c>
      <c r="D16" s="17"/>
      <c r="E16" s="18"/>
      <c r="F16" s="16"/>
    </row>
    <row r="17" spans="1:6" ht="21" customHeight="1">
      <c r="A17" s="4"/>
      <c r="B17" s="13"/>
      <c r="C17" s="8" t="s">
        <v>83</v>
      </c>
      <c r="D17" s="56"/>
      <c r="E17" s="56"/>
      <c r="F17" s="2"/>
    </row>
    <row r="18" spans="1:6" ht="21" customHeight="1">
      <c r="A18" s="4"/>
      <c r="B18" s="13"/>
      <c r="C18" s="8" t="s">
        <v>84</v>
      </c>
      <c r="D18" s="56"/>
      <c r="E18" s="56">
        <v>7.5</v>
      </c>
      <c r="F18" s="2"/>
    </row>
    <row r="19" spans="1:6" ht="21" customHeight="1">
      <c r="A19" s="4" t="s">
        <v>4</v>
      </c>
      <c r="B19" s="59">
        <f>SUM(B7:B18)</f>
        <v>2497.05</v>
      </c>
      <c r="C19" s="13" t="s">
        <v>5</v>
      </c>
      <c r="D19" s="58"/>
      <c r="E19" s="2">
        <f>SUM(E7:E18)</f>
        <v>2497.05</v>
      </c>
      <c r="F19" s="16"/>
    </row>
  </sheetData>
  <mergeCells count="8">
    <mergeCell ref="A2:F2"/>
    <mergeCell ref="A4:B4"/>
    <mergeCell ref="C4:F4"/>
    <mergeCell ref="A5:A6"/>
    <mergeCell ref="C5:C6"/>
    <mergeCell ref="D5:F5"/>
    <mergeCell ref="B5:B6"/>
    <mergeCell ref="A3:C3"/>
  </mergeCells>
  <printOptions horizontalCentered="1"/>
  <pageMargins left="0.53" right="0.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F8" sqref="F8"/>
    </sheetView>
  </sheetViews>
  <sheetFormatPr defaultColWidth="9.00390625" defaultRowHeight="14.25"/>
  <cols>
    <col min="1" max="1" width="8.875" style="0" customWidth="1"/>
    <col min="2" max="2" width="22.50390625" style="0" customWidth="1"/>
    <col min="3" max="11" width="10.125" style="0" customWidth="1"/>
  </cols>
  <sheetData>
    <row r="1" ht="14.25">
      <c r="A1" s="6" t="s">
        <v>46</v>
      </c>
    </row>
    <row r="2" spans="1:11" ht="25.5" customHeight="1">
      <c r="A2" s="84" t="s">
        <v>183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4.25">
      <c r="A3" s="105" t="s">
        <v>196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4.25">
      <c r="A4" s="79" t="s">
        <v>6</v>
      </c>
      <c r="B4" s="81"/>
      <c r="C4" s="79" t="s">
        <v>86</v>
      </c>
      <c r="D4" s="80"/>
      <c r="E4" s="81"/>
      <c r="F4" s="79" t="s">
        <v>87</v>
      </c>
      <c r="G4" s="80"/>
      <c r="H4" s="81"/>
      <c r="I4" s="79" t="s">
        <v>88</v>
      </c>
      <c r="J4" s="80"/>
      <c r="K4" s="81"/>
    </row>
    <row r="5" spans="1:11" ht="14.25">
      <c r="A5" s="14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9</v>
      </c>
      <c r="G5" s="1" t="s">
        <v>10</v>
      </c>
      <c r="H5" s="1" t="s">
        <v>11</v>
      </c>
      <c r="I5" s="1" t="s">
        <v>9</v>
      </c>
      <c r="J5" s="1" t="s">
        <v>10</v>
      </c>
      <c r="K5" s="1" t="s">
        <v>11</v>
      </c>
    </row>
    <row r="6" spans="1:11" ht="24.75" customHeight="1">
      <c r="A6" s="55" t="s">
        <v>175</v>
      </c>
      <c r="B6" s="60" t="s">
        <v>168</v>
      </c>
      <c r="C6" s="47">
        <f aca="true" t="shared" si="0" ref="C6:C11">D6+E6</f>
        <v>195.14</v>
      </c>
      <c r="D6" s="47"/>
      <c r="E6" s="47">
        <v>195.14</v>
      </c>
      <c r="F6" s="47">
        <f>G6+H6</f>
        <v>202.79</v>
      </c>
      <c r="G6" s="47"/>
      <c r="H6" s="48">
        <v>202.79</v>
      </c>
      <c r="I6" s="62">
        <f aca="true" t="shared" si="1" ref="I6:I11">(F6-C6)/C6</f>
        <v>0.039202623757302484</v>
      </c>
      <c r="J6" s="62"/>
      <c r="K6" s="62">
        <f aca="true" t="shared" si="2" ref="K6:K11">(H6-E6)/E6</f>
        <v>0.039202623757302484</v>
      </c>
    </row>
    <row r="7" spans="1:11" ht="24.75" customHeight="1">
      <c r="A7" s="55" t="s">
        <v>176</v>
      </c>
      <c r="B7" s="60" t="s">
        <v>156</v>
      </c>
      <c r="C7" s="47">
        <f t="shared" si="0"/>
        <v>5</v>
      </c>
      <c r="D7" s="47"/>
      <c r="E7" s="47">
        <v>5</v>
      </c>
      <c r="F7" s="47">
        <f aca="true" t="shared" si="3" ref="F7:F13">G7+H7</f>
        <v>5</v>
      </c>
      <c r="G7" s="47"/>
      <c r="H7" s="47">
        <v>5</v>
      </c>
      <c r="I7" s="62">
        <f t="shared" si="1"/>
        <v>0</v>
      </c>
      <c r="J7" s="62"/>
      <c r="K7" s="62">
        <f t="shared" si="2"/>
        <v>0</v>
      </c>
    </row>
    <row r="8" spans="1:11" ht="24.75" customHeight="1">
      <c r="A8" s="55" t="s">
        <v>177</v>
      </c>
      <c r="B8" s="61" t="s">
        <v>178</v>
      </c>
      <c r="C8" s="47">
        <f t="shared" si="0"/>
        <v>27.7</v>
      </c>
      <c r="D8" s="47"/>
      <c r="E8" s="47">
        <v>27.7</v>
      </c>
      <c r="F8" s="47">
        <f t="shared" si="3"/>
        <v>0</v>
      </c>
      <c r="G8" s="47"/>
      <c r="H8" s="47"/>
      <c r="I8" s="62">
        <f t="shared" si="1"/>
        <v>-1</v>
      </c>
      <c r="J8" s="62"/>
      <c r="K8" s="62">
        <f t="shared" si="2"/>
        <v>-1</v>
      </c>
    </row>
    <row r="9" spans="1:11" ht="24.75" customHeight="1">
      <c r="A9" s="55" t="s">
        <v>179</v>
      </c>
      <c r="B9" s="60" t="s">
        <v>169</v>
      </c>
      <c r="C9" s="47">
        <f t="shared" si="0"/>
        <v>492.11</v>
      </c>
      <c r="D9" s="47">
        <v>453.92</v>
      </c>
      <c r="E9" s="47">
        <v>38.19</v>
      </c>
      <c r="F9" s="47">
        <f t="shared" si="3"/>
        <v>565.61</v>
      </c>
      <c r="G9" s="48">
        <v>565.61</v>
      </c>
      <c r="H9" s="47"/>
      <c r="I9" s="62">
        <f t="shared" si="1"/>
        <v>0.14935685111052407</v>
      </c>
      <c r="J9" s="62">
        <f>(G9-D9)/D9</f>
        <v>0.24605657384561155</v>
      </c>
      <c r="K9" s="62">
        <f t="shared" si="2"/>
        <v>-1</v>
      </c>
    </row>
    <row r="10" spans="1:11" ht="24.75" customHeight="1">
      <c r="A10" s="55" t="s">
        <v>180</v>
      </c>
      <c r="B10" s="60" t="s">
        <v>170</v>
      </c>
      <c r="C10" s="47">
        <f t="shared" si="0"/>
        <v>142.78</v>
      </c>
      <c r="D10" s="47"/>
      <c r="E10" s="48">
        <v>142.78</v>
      </c>
      <c r="F10" s="47">
        <f t="shared" si="3"/>
        <v>160</v>
      </c>
      <c r="G10" s="47"/>
      <c r="H10" s="48">
        <v>160</v>
      </c>
      <c r="I10" s="62">
        <f t="shared" si="1"/>
        <v>0.12060512676845496</v>
      </c>
      <c r="J10" s="62"/>
      <c r="K10" s="62">
        <f t="shared" si="2"/>
        <v>0.12060512676845496</v>
      </c>
    </row>
    <row r="11" spans="1:11" ht="24.75" customHeight="1">
      <c r="A11" s="55" t="s">
        <v>181</v>
      </c>
      <c r="B11" s="60" t="s">
        <v>171</v>
      </c>
      <c r="C11" s="47">
        <f t="shared" si="0"/>
        <v>1297.32</v>
      </c>
      <c r="D11" s="11"/>
      <c r="E11" s="48">
        <v>1297.32</v>
      </c>
      <c r="F11" s="47">
        <f t="shared" si="3"/>
        <v>1486.9</v>
      </c>
      <c r="G11" s="48">
        <v>9.52</v>
      </c>
      <c r="H11" s="48">
        <v>1477.38</v>
      </c>
      <c r="I11" s="62">
        <f t="shared" si="1"/>
        <v>0.14613202602287806</v>
      </c>
      <c r="J11" s="62"/>
      <c r="K11" s="62">
        <f t="shared" si="2"/>
        <v>0.13879382110813074</v>
      </c>
    </row>
    <row r="12" spans="1:11" ht="24.75" customHeight="1">
      <c r="A12" s="55" t="s">
        <v>182</v>
      </c>
      <c r="B12" s="60" t="s">
        <v>160</v>
      </c>
      <c r="C12" s="47"/>
      <c r="D12" s="11"/>
      <c r="E12" s="11"/>
      <c r="F12" s="47">
        <f t="shared" si="3"/>
        <v>69.25</v>
      </c>
      <c r="G12" s="48">
        <v>69.25</v>
      </c>
      <c r="H12" s="11"/>
      <c r="I12" s="62"/>
      <c r="J12" s="62"/>
      <c r="K12" s="62"/>
    </row>
    <row r="13" spans="1:11" ht="24.75" customHeight="1">
      <c r="A13" s="55" t="s">
        <v>173</v>
      </c>
      <c r="B13" s="60" t="s">
        <v>161</v>
      </c>
      <c r="C13" s="47"/>
      <c r="D13" s="11"/>
      <c r="E13" s="11"/>
      <c r="F13" s="47">
        <f t="shared" si="3"/>
        <v>7.5</v>
      </c>
      <c r="G13" s="11"/>
      <c r="H13" s="11">
        <v>7.5</v>
      </c>
      <c r="I13" s="62"/>
      <c r="J13" s="62"/>
      <c r="K13" s="62"/>
    </row>
    <row r="14" spans="1:11" ht="14.25">
      <c r="A14" s="11"/>
      <c r="B14" s="11"/>
      <c r="C14" s="47"/>
      <c r="D14" s="11"/>
      <c r="E14" s="47"/>
      <c r="F14" s="11"/>
      <c r="G14" s="11"/>
      <c r="H14" s="11"/>
      <c r="I14" s="62"/>
      <c r="J14" s="62"/>
      <c r="K14" s="62"/>
    </row>
    <row r="15" spans="1:11" ht="14.25">
      <c r="A15" s="11"/>
      <c r="B15" s="11"/>
      <c r="C15" s="47"/>
      <c r="D15" s="11"/>
      <c r="E15" s="11"/>
      <c r="F15" s="11"/>
      <c r="G15" s="11"/>
      <c r="H15" s="11"/>
      <c r="I15" s="62"/>
      <c r="J15" s="62"/>
      <c r="K15" s="62"/>
    </row>
    <row r="16" spans="1:11" ht="14.25">
      <c r="A16" s="11"/>
      <c r="B16" s="11"/>
      <c r="C16" s="47"/>
      <c r="D16" s="11"/>
      <c r="E16" s="11"/>
      <c r="F16" s="11"/>
      <c r="G16" s="11"/>
      <c r="H16" s="11"/>
      <c r="I16" s="62"/>
      <c r="J16" s="62"/>
      <c r="K16" s="62"/>
    </row>
    <row r="17" spans="1:11" ht="14.25">
      <c r="A17" s="11"/>
      <c r="B17" s="11"/>
      <c r="C17" s="47"/>
      <c r="D17" s="11"/>
      <c r="E17" s="11"/>
      <c r="F17" s="11"/>
      <c r="G17" s="11"/>
      <c r="H17" s="11"/>
      <c r="I17" s="62"/>
      <c r="J17" s="62"/>
      <c r="K17" s="62"/>
    </row>
    <row r="18" spans="1:11" ht="14.25">
      <c r="A18" s="11"/>
      <c r="B18" s="11"/>
      <c r="C18" s="47"/>
      <c r="D18" s="11"/>
      <c r="E18" s="11"/>
      <c r="F18" s="11"/>
      <c r="G18" s="11"/>
      <c r="H18" s="11"/>
      <c r="I18" s="62"/>
      <c r="J18" s="62"/>
      <c r="K18" s="62"/>
    </row>
    <row r="19" spans="1:11" ht="14.25">
      <c r="A19" s="11"/>
      <c r="B19" s="11"/>
      <c r="C19" s="47"/>
      <c r="D19" s="11"/>
      <c r="E19" s="11"/>
      <c r="F19" s="11"/>
      <c r="G19" s="11"/>
      <c r="H19" s="11"/>
      <c r="I19" s="62"/>
      <c r="J19" s="62"/>
      <c r="K19" s="62"/>
    </row>
    <row r="20" spans="1:11" ht="14.25">
      <c r="A20" s="69" t="s">
        <v>174</v>
      </c>
      <c r="B20" s="69"/>
      <c r="C20" s="63">
        <f>D20+E20</f>
        <v>2160.0499999999997</v>
      </c>
      <c r="D20" s="47">
        <f>SUM(D6:D19)</f>
        <v>453.92</v>
      </c>
      <c r="E20" s="47">
        <f>SUM(E6:E19)</f>
        <v>1706.1299999999999</v>
      </c>
      <c r="F20" s="63">
        <f>G20+H20</f>
        <v>2497.05</v>
      </c>
      <c r="G20" s="47">
        <f>SUM(G6:G19)</f>
        <v>644.38</v>
      </c>
      <c r="H20" s="47">
        <f>SUM(H6:H19)</f>
        <v>1852.67</v>
      </c>
      <c r="I20" s="62">
        <f>(F20-C20)/C20</f>
        <v>0.15601490706233676</v>
      </c>
      <c r="J20" s="62">
        <f>(G20-D20)/D20</f>
        <v>0.41958935495241445</v>
      </c>
      <c r="K20" s="62">
        <f>(H20-E20)/E20</f>
        <v>0.08589028972000973</v>
      </c>
    </row>
    <row r="21" spans="3:11" ht="14.25">
      <c r="C21" s="25"/>
      <c r="D21" s="25"/>
      <c r="E21" s="25"/>
      <c r="F21" s="25"/>
      <c r="G21" s="25"/>
      <c r="H21" s="25"/>
      <c r="I21" s="25"/>
      <c r="J21" s="25"/>
      <c r="K21" s="25"/>
    </row>
  </sheetData>
  <mergeCells count="7">
    <mergeCell ref="A20:B20"/>
    <mergeCell ref="A3:K3"/>
    <mergeCell ref="A2:K2"/>
    <mergeCell ref="A4:B4"/>
    <mergeCell ref="C4:E4"/>
    <mergeCell ref="F4:H4"/>
    <mergeCell ref="I4:K4"/>
  </mergeCells>
  <printOptions horizontalCentered="1"/>
  <pageMargins left="0.4724409448818898" right="0.5905511811023623" top="0.984251968503937" bottom="0.984251968503937" header="0.5118110236220472" footer="0.5118110236220472"/>
  <pageSetup horizontalDpi="600" verticalDpi="600" orientation="landscape" paperSize="9" r:id="rId1"/>
  <ignoredErrors>
    <ignoredError sqref="A6:A1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selection activeCell="C12" sqref="C12"/>
    </sheetView>
  </sheetViews>
  <sheetFormatPr defaultColWidth="9.00390625" defaultRowHeight="14.25"/>
  <cols>
    <col min="1" max="1" width="26.75390625" style="0" customWidth="1"/>
    <col min="2" max="3" width="24.375" style="0" customWidth="1"/>
  </cols>
  <sheetData>
    <row r="1" ht="14.25">
      <c r="A1" s="6" t="s">
        <v>47</v>
      </c>
    </row>
    <row r="2" spans="1:3" ht="20.25">
      <c r="A2" s="85" t="s">
        <v>89</v>
      </c>
      <c r="B2" s="85"/>
      <c r="C2" s="85"/>
    </row>
    <row r="3" spans="1:3" ht="14.25">
      <c r="A3" s="106" t="s">
        <v>197</v>
      </c>
      <c r="B3" s="106"/>
      <c r="C3" s="36" t="s">
        <v>198</v>
      </c>
    </row>
    <row r="4" spans="1:3" ht="14.25">
      <c r="A4" s="11" t="s">
        <v>13</v>
      </c>
      <c r="B4" s="7" t="s">
        <v>3</v>
      </c>
      <c r="C4" s="7" t="s">
        <v>14</v>
      </c>
    </row>
    <row r="5" spans="1:3" ht="14.25">
      <c r="A5" s="24" t="s">
        <v>15</v>
      </c>
      <c r="B5" s="47">
        <v>473.34</v>
      </c>
      <c r="C5" s="67"/>
    </row>
    <row r="6" spans="1:3" ht="14.25">
      <c r="A6" s="3" t="s">
        <v>16</v>
      </c>
      <c r="B6" s="12">
        <v>214.82</v>
      </c>
      <c r="C6" s="4"/>
    </row>
    <row r="7" spans="1:3" ht="14.25">
      <c r="A7" s="3" t="s">
        <v>90</v>
      </c>
      <c r="B7" s="12">
        <v>143.12</v>
      </c>
      <c r="C7" s="4"/>
    </row>
    <row r="8" spans="1:3" ht="14.25">
      <c r="A8" s="3" t="s">
        <v>17</v>
      </c>
      <c r="B8" s="13">
        <v>17.54</v>
      </c>
      <c r="C8" s="4"/>
    </row>
    <row r="9" spans="1:3" ht="14.25">
      <c r="A9" s="3" t="s">
        <v>18</v>
      </c>
      <c r="B9" s="12">
        <v>25.61</v>
      </c>
      <c r="C9" s="4"/>
    </row>
    <row r="10" spans="1:3" ht="14.25">
      <c r="A10" s="3" t="s">
        <v>91</v>
      </c>
      <c r="B10" s="12">
        <v>2.74</v>
      </c>
      <c r="C10" s="4"/>
    </row>
    <row r="11" spans="1:3" ht="14.25">
      <c r="A11" s="3" t="s">
        <v>92</v>
      </c>
      <c r="B11" s="12">
        <v>69.25</v>
      </c>
      <c r="C11" s="4"/>
    </row>
    <row r="12" spans="1:3" ht="14.25">
      <c r="A12" s="3" t="s">
        <v>93</v>
      </c>
      <c r="B12" s="12"/>
      <c r="C12" s="4"/>
    </row>
    <row r="13" spans="1:3" ht="14.25">
      <c r="A13" s="3" t="s">
        <v>94</v>
      </c>
      <c r="B13" s="13">
        <v>0.26</v>
      </c>
      <c r="C13" s="4"/>
    </row>
    <row r="14" spans="1:3" ht="14.25">
      <c r="A14" s="3" t="s">
        <v>19</v>
      </c>
      <c r="B14" s="12">
        <f>SUM(B15:B34)</f>
        <v>108.28</v>
      </c>
      <c r="C14" s="4"/>
    </row>
    <row r="15" spans="1:3" ht="14.25">
      <c r="A15" s="3" t="s">
        <v>95</v>
      </c>
      <c r="B15" s="13">
        <v>14.35</v>
      </c>
      <c r="C15" s="4"/>
    </row>
    <row r="16" spans="1:3" ht="14.25">
      <c r="A16" s="3" t="s">
        <v>96</v>
      </c>
      <c r="B16" s="13"/>
      <c r="C16" s="4"/>
    </row>
    <row r="17" spans="1:3" ht="14.25">
      <c r="A17" s="3" t="s">
        <v>97</v>
      </c>
      <c r="B17" s="13"/>
      <c r="C17" s="4"/>
    </row>
    <row r="18" spans="1:3" ht="14.25">
      <c r="A18" s="3" t="s">
        <v>98</v>
      </c>
      <c r="B18" s="13"/>
      <c r="C18" s="4"/>
    </row>
    <row r="19" spans="1:3" ht="14.25">
      <c r="A19" s="3" t="s">
        <v>99</v>
      </c>
      <c r="B19" s="13"/>
      <c r="C19" s="4"/>
    </row>
    <row r="20" spans="1:3" ht="14.25">
      <c r="A20" s="3" t="s">
        <v>20</v>
      </c>
      <c r="B20" s="13">
        <v>23.08</v>
      </c>
      <c r="C20" s="4"/>
    </row>
    <row r="21" spans="1:3" ht="14.25">
      <c r="A21" s="3" t="s">
        <v>100</v>
      </c>
      <c r="B21" s="13"/>
      <c r="C21" s="4"/>
    </row>
    <row r="22" spans="1:3" ht="14.25">
      <c r="A22" s="3" t="s">
        <v>101</v>
      </c>
      <c r="B22" s="13"/>
      <c r="C22" s="4"/>
    </row>
    <row r="23" spans="1:3" ht="14.25">
      <c r="A23" s="3" t="s">
        <v>102</v>
      </c>
      <c r="B23" s="13"/>
      <c r="C23" s="4"/>
    </row>
    <row r="24" spans="1:3" ht="14.25">
      <c r="A24" s="3" t="s">
        <v>103</v>
      </c>
      <c r="B24" s="13"/>
      <c r="C24" s="4"/>
    </row>
    <row r="25" spans="1:3" ht="14.25">
      <c r="A25" s="3" t="s">
        <v>21</v>
      </c>
      <c r="B25" s="13">
        <v>5</v>
      </c>
      <c r="C25" s="4"/>
    </row>
    <row r="26" spans="1:3" ht="14.25">
      <c r="A26" s="3" t="s">
        <v>22</v>
      </c>
      <c r="B26" s="13">
        <v>5</v>
      </c>
      <c r="C26" s="4"/>
    </row>
    <row r="27" spans="1:3" ht="14.25">
      <c r="A27" s="3" t="s">
        <v>104</v>
      </c>
      <c r="B27" s="13"/>
      <c r="C27" s="4"/>
    </row>
    <row r="28" spans="1:3" ht="14.25">
      <c r="A28" s="3" t="s">
        <v>105</v>
      </c>
      <c r="B28" s="13"/>
      <c r="C28" s="4"/>
    </row>
    <row r="29" spans="1:3" ht="14.25">
      <c r="A29" s="3" t="s">
        <v>106</v>
      </c>
      <c r="B29" s="13"/>
      <c r="C29" s="4"/>
    </row>
    <row r="30" spans="1:3" ht="14.25">
      <c r="A30" s="3" t="s">
        <v>23</v>
      </c>
      <c r="B30" s="13">
        <v>3.64</v>
      </c>
      <c r="C30" s="4"/>
    </row>
    <row r="31" spans="1:3" ht="14.25">
      <c r="A31" s="3" t="s">
        <v>24</v>
      </c>
      <c r="B31" s="13">
        <v>12.13</v>
      </c>
      <c r="C31" s="4"/>
    </row>
    <row r="32" spans="1:3" ht="14.25">
      <c r="A32" s="3" t="s">
        <v>25</v>
      </c>
      <c r="B32" s="13">
        <v>6</v>
      </c>
      <c r="C32" s="4"/>
    </row>
    <row r="33" spans="1:3" ht="14.25">
      <c r="A33" s="3" t="s">
        <v>107</v>
      </c>
      <c r="B33" s="13">
        <v>39.06</v>
      </c>
      <c r="C33" s="4"/>
    </row>
    <row r="34" spans="1:3" ht="14.25">
      <c r="A34" s="3" t="s">
        <v>26</v>
      </c>
      <c r="B34" s="13">
        <v>0.02</v>
      </c>
      <c r="C34" s="4"/>
    </row>
    <row r="35" spans="1:3" ht="14.25">
      <c r="A35" s="3" t="s">
        <v>108</v>
      </c>
      <c r="B35" s="13">
        <f>SUM(B36:B44)</f>
        <v>62.76</v>
      </c>
      <c r="C35" s="4"/>
    </row>
    <row r="36" spans="1:3" ht="14.25">
      <c r="A36" s="3" t="s">
        <v>27</v>
      </c>
      <c r="B36" s="13">
        <v>8.01</v>
      </c>
      <c r="C36" s="4"/>
    </row>
    <row r="37" spans="1:3" ht="14.25">
      <c r="A37" s="8" t="s">
        <v>109</v>
      </c>
      <c r="B37" s="11"/>
      <c r="C37" s="11"/>
    </row>
    <row r="38" spans="1:3" ht="14.25">
      <c r="A38" s="8" t="s">
        <v>110</v>
      </c>
      <c r="B38" s="11"/>
      <c r="C38" s="11"/>
    </row>
    <row r="39" spans="1:3" ht="14.25">
      <c r="A39" s="8" t="s">
        <v>111</v>
      </c>
      <c r="B39" s="11"/>
      <c r="C39" s="11"/>
    </row>
    <row r="40" spans="1:3" ht="14.25">
      <c r="A40" s="8" t="s">
        <v>28</v>
      </c>
      <c r="B40" s="11">
        <v>36.38</v>
      </c>
      <c r="C40" s="11"/>
    </row>
    <row r="41" spans="1:3" ht="14.25">
      <c r="A41" s="8" t="s">
        <v>184</v>
      </c>
      <c r="B41" s="11">
        <v>0.71</v>
      </c>
      <c r="C41" s="11"/>
    </row>
    <row r="42" spans="1:3" ht="14.25">
      <c r="A42" s="8" t="s">
        <v>112</v>
      </c>
      <c r="B42" s="11">
        <v>17.04</v>
      </c>
      <c r="C42" s="11"/>
    </row>
    <row r="43" spans="1:3" ht="14.25">
      <c r="A43" s="8" t="s">
        <v>185</v>
      </c>
      <c r="B43" s="11">
        <v>0.62</v>
      </c>
      <c r="C43" s="11"/>
    </row>
    <row r="44" spans="1:3" ht="14.25">
      <c r="A44" s="23" t="s">
        <v>113</v>
      </c>
      <c r="B44" s="10"/>
      <c r="C44" s="10"/>
    </row>
    <row r="45" spans="1:3" ht="14.25">
      <c r="A45" s="27" t="s">
        <v>114</v>
      </c>
      <c r="B45" s="45">
        <f>B5+B14+B35</f>
        <v>644.38</v>
      </c>
      <c r="C45" s="10"/>
    </row>
  </sheetData>
  <mergeCells count="2">
    <mergeCell ref="A2:C2"/>
    <mergeCell ref="A3:B3"/>
  </mergeCells>
  <printOptions horizontalCentered="1"/>
  <pageMargins left="0.708661417322834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9" sqref="B9"/>
    </sheetView>
  </sheetViews>
  <sheetFormatPr defaultColWidth="9.00390625" defaultRowHeight="14.25"/>
  <cols>
    <col min="1" max="1" width="33.00390625" style="0" customWidth="1"/>
    <col min="2" max="2" width="45.875" style="0" customWidth="1"/>
  </cols>
  <sheetData>
    <row r="1" ht="14.25">
      <c r="A1" s="9" t="s">
        <v>48</v>
      </c>
    </row>
    <row r="2" spans="1:2" ht="20.25">
      <c r="A2" s="68" t="s">
        <v>137</v>
      </c>
      <c r="B2" s="68"/>
    </row>
    <row r="3" spans="1:2" ht="14.25">
      <c r="A3" s="107" t="s">
        <v>199</v>
      </c>
      <c r="B3" s="9" t="s">
        <v>131</v>
      </c>
    </row>
    <row r="4" spans="1:2" ht="18.75" customHeight="1">
      <c r="A4" s="41" t="s">
        <v>132</v>
      </c>
      <c r="B4" s="11" t="s">
        <v>133</v>
      </c>
    </row>
    <row r="5" spans="1:2" ht="18.75" customHeight="1">
      <c r="A5" s="43" t="s">
        <v>30</v>
      </c>
      <c r="B5" s="11">
        <f>B6+B7+B8</f>
        <v>7.51</v>
      </c>
    </row>
    <row r="6" spans="1:2" ht="18.75" customHeight="1">
      <c r="A6" s="24" t="s">
        <v>186</v>
      </c>
      <c r="B6" s="11">
        <v>0</v>
      </c>
    </row>
    <row r="7" spans="1:2" ht="18.75" customHeight="1">
      <c r="A7" s="24" t="s">
        <v>134</v>
      </c>
      <c r="B7" s="11">
        <v>0.51</v>
      </c>
    </row>
    <row r="8" spans="1:2" ht="18.75" customHeight="1">
      <c r="A8" s="24" t="s">
        <v>135</v>
      </c>
      <c r="B8" s="11">
        <f>B9+B10</f>
        <v>7</v>
      </c>
    </row>
    <row r="9" spans="1:2" ht="18.75" customHeight="1">
      <c r="A9" s="43" t="s">
        <v>31</v>
      </c>
      <c r="B9" s="11">
        <v>7</v>
      </c>
    </row>
    <row r="10" spans="1:2" ht="18.75" customHeight="1">
      <c r="A10" s="43" t="s">
        <v>136</v>
      </c>
      <c r="B10" s="11">
        <v>0</v>
      </c>
    </row>
  </sheetData>
  <mergeCells count="1">
    <mergeCell ref="A2:B2"/>
  </mergeCells>
  <printOptions horizontalCentered="1"/>
  <pageMargins left="0.7086614173228347" right="0.6692913385826772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B10" sqref="B10"/>
    </sheetView>
  </sheetViews>
  <sheetFormatPr defaultColWidth="9.00390625" defaultRowHeight="14.25"/>
  <cols>
    <col min="1" max="2" width="17.50390625" style="25" customWidth="1"/>
    <col min="3" max="5" width="14.25390625" style="25" customWidth="1"/>
    <col min="6" max="16384" width="9.00390625" style="25" customWidth="1"/>
  </cols>
  <sheetData>
    <row r="1" ht="14.25">
      <c r="A1" s="37" t="s">
        <v>119</v>
      </c>
    </row>
    <row r="2" spans="1:5" ht="31.5" customHeight="1">
      <c r="A2" s="68" t="s">
        <v>142</v>
      </c>
      <c r="B2" s="68"/>
      <c r="C2" s="68"/>
      <c r="D2" s="68"/>
      <c r="E2" s="68"/>
    </row>
    <row r="3" spans="1:5" ht="14.25">
      <c r="A3" s="75" t="s">
        <v>193</v>
      </c>
      <c r="B3" s="75"/>
      <c r="C3" s="26"/>
      <c r="D3" s="26"/>
      <c r="E3" s="26" t="s">
        <v>32</v>
      </c>
    </row>
    <row r="4" spans="1:5" ht="14.25">
      <c r="A4" s="87" t="s">
        <v>115</v>
      </c>
      <c r="B4" s="88"/>
      <c r="C4" s="87" t="s">
        <v>116</v>
      </c>
      <c r="D4" s="91"/>
      <c r="E4" s="92"/>
    </row>
    <row r="5" spans="1:5" ht="1.5" customHeight="1">
      <c r="A5" s="89"/>
      <c r="B5" s="90"/>
      <c r="C5" s="93"/>
      <c r="D5" s="94"/>
      <c r="E5" s="95"/>
    </row>
    <row r="6" spans="1:5" ht="25.5" customHeight="1">
      <c r="A6" s="27" t="s">
        <v>117</v>
      </c>
      <c r="B6" s="27" t="s">
        <v>118</v>
      </c>
      <c r="C6" s="96"/>
      <c r="D6" s="97"/>
      <c r="E6" s="90"/>
    </row>
    <row r="7" spans="1:5" ht="14.25">
      <c r="A7" s="27"/>
      <c r="B7" s="27"/>
      <c r="C7" s="72">
        <v>0</v>
      </c>
      <c r="D7" s="86"/>
      <c r="E7" s="74"/>
    </row>
    <row r="8" spans="1:5" ht="14.25">
      <c r="A8" s="27"/>
      <c r="B8" s="27"/>
      <c r="C8" s="72"/>
      <c r="D8" s="86"/>
      <c r="E8" s="74"/>
    </row>
    <row r="9" spans="1:5" ht="14.25">
      <c r="A9" s="27"/>
      <c r="B9" s="27"/>
      <c r="C9" s="72"/>
      <c r="D9" s="86"/>
      <c r="E9" s="74"/>
    </row>
    <row r="10" spans="1:5" ht="14.25">
      <c r="A10" s="27"/>
      <c r="B10" s="27"/>
      <c r="C10" s="72"/>
      <c r="D10" s="86"/>
      <c r="E10" s="74"/>
    </row>
  </sheetData>
  <mergeCells count="8">
    <mergeCell ref="C9:E9"/>
    <mergeCell ref="C10:E10"/>
    <mergeCell ref="A2:E2"/>
    <mergeCell ref="A4:B5"/>
    <mergeCell ref="C4:E6"/>
    <mergeCell ref="C7:E7"/>
    <mergeCell ref="C8:E8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D10" sqref="D10"/>
    </sheetView>
  </sheetViews>
  <sheetFormatPr defaultColWidth="9.00390625" defaultRowHeight="14.25"/>
  <cols>
    <col min="1" max="1" width="7.875" style="25" customWidth="1"/>
    <col min="2" max="2" width="7.125" style="25" customWidth="1"/>
    <col min="3" max="3" width="6.375" style="25" customWidth="1"/>
    <col min="4" max="4" width="7.75390625" style="25" customWidth="1"/>
    <col min="5" max="5" width="7.625" style="25" customWidth="1"/>
    <col min="6" max="6" width="5.75390625" style="25" customWidth="1"/>
    <col min="7" max="7" width="7.25390625" style="25" customWidth="1"/>
    <col min="8" max="8" width="7.50390625" style="25" customWidth="1"/>
    <col min="9" max="9" width="6.125" style="25" customWidth="1"/>
    <col min="10" max="10" width="8.875" style="25" customWidth="1"/>
    <col min="11" max="16384" width="9.00390625" style="25" customWidth="1"/>
  </cols>
  <sheetData>
    <row r="1" ht="14.25">
      <c r="A1" s="37" t="s">
        <v>49</v>
      </c>
    </row>
    <row r="2" spans="1:11" ht="31.5" customHeight="1">
      <c r="A2" s="68" t="s">
        <v>143</v>
      </c>
      <c r="B2" s="68"/>
      <c r="C2" s="68"/>
      <c r="D2" s="68"/>
      <c r="E2" s="68"/>
      <c r="F2" s="101"/>
      <c r="G2" s="101"/>
      <c r="H2" s="101"/>
      <c r="I2" s="101"/>
      <c r="J2" s="101"/>
      <c r="K2" s="101"/>
    </row>
    <row r="3" spans="1:11" ht="14.25">
      <c r="A3" s="75" t="s">
        <v>193</v>
      </c>
      <c r="B3" s="75"/>
      <c r="C3" s="75"/>
      <c r="D3" s="75"/>
      <c r="E3" s="26" t="s">
        <v>120</v>
      </c>
      <c r="G3" s="25" t="s">
        <v>121</v>
      </c>
      <c r="K3" s="26" t="s">
        <v>122</v>
      </c>
    </row>
    <row r="4" spans="1:11" ht="24.75" customHeight="1">
      <c r="A4" s="87" t="s">
        <v>123</v>
      </c>
      <c r="B4" s="88"/>
      <c r="C4" s="69" t="s">
        <v>86</v>
      </c>
      <c r="D4" s="69"/>
      <c r="E4" s="69"/>
      <c r="F4" s="69" t="s">
        <v>87</v>
      </c>
      <c r="G4" s="69"/>
      <c r="H4" s="69"/>
      <c r="I4" s="98" t="s">
        <v>88</v>
      </c>
      <c r="J4" s="99"/>
      <c r="K4" s="100"/>
    </row>
    <row r="5" spans="1:11" ht="14.25" customHeight="1" hidden="1">
      <c r="A5" s="89"/>
      <c r="B5" s="90"/>
      <c r="C5" s="27"/>
      <c r="D5" s="27"/>
      <c r="E5" s="27"/>
      <c r="F5" s="27"/>
      <c r="G5" s="27"/>
      <c r="H5" s="27"/>
      <c r="I5" s="27"/>
      <c r="J5" s="27"/>
      <c r="K5" s="27"/>
    </row>
    <row r="6" spans="1:11" ht="14.25">
      <c r="A6" s="27" t="s">
        <v>124</v>
      </c>
      <c r="B6" s="27" t="s">
        <v>125</v>
      </c>
      <c r="C6" s="27" t="s">
        <v>126</v>
      </c>
      <c r="D6" s="27" t="s">
        <v>127</v>
      </c>
      <c r="E6" s="27" t="s">
        <v>128</v>
      </c>
      <c r="F6" s="27" t="s">
        <v>126</v>
      </c>
      <c r="G6" s="27" t="s">
        <v>127</v>
      </c>
      <c r="H6" s="27" t="s">
        <v>128</v>
      </c>
      <c r="I6" s="27" t="s">
        <v>126</v>
      </c>
      <c r="J6" s="27" t="s">
        <v>127</v>
      </c>
      <c r="K6" s="27" t="s">
        <v>128</v>
      </c>
    </row>
    <row r="7" spans="1:11" ht="14.25">
      <c r="A7" s="27"/>
      <c r="B7" s="27"/>
      <c r="C7" s="27"/>
      <c r="D7" s="27"/>
      <c r="E7" s="27"/>
      <c r="F7" s="10"/>
      <c r="G7" s="10"/>
      <c r="H7" s="10"/>
      <c r="I7" s="10"/>
      <c r="J7" s="10"/>
      <c r="K7" s="10"/>
    </row>
    <row r="8" spans="1:11" ht="14.25">
      <c r="A8" s="27"/>
      <c r="B8" s="27"/>
      <c r="C8" s="27"/>
      <c r="D8" s="27"/>
      <c r="E8" s="27"/>
      <c r="F8" s="10"/>
      <c r="G8" s="10"/>
      <c r="H8" s="10"/>
      <c r="I8" s="10"/>
      <c r="J8" s="10"/>
      <c r="K8" s="10"/>
    </row>
    <row r="9" spans="1:11" ht="14.25">
      <c r="A9" s="27"/>
      <c r="B9" s="27"/>
      <c r="C9" s="27"/>
      <c r="D9" s="27"/>
      <c r="E9" s="27"/>
      <c r="F9" s="10"/>
      <c r="G9" s="10"/>
      <c r="H9" s="10"/>
      <c r="I9" s="10"/>
      <c r="J9" s="10"/>
      <c r="K9" s="10"/>
    </row>
    <row r="10" spans="1:11" ht="14.25">
      <c r="A10" s="27"/>
      <c r="B10" s="27"/>
      <c r="C10" s="27"/>
      <c r="D10" s="27"/>
      <c r="E10" s="27"/>
      <c r="F10" s="10"/>
      <c r="G10" s="10"/>
      <c r="H10" s="10"/>
      <c r="I10" s="10"/>
      <c r="J10" s="10"/>
      <c r="K10" s="10"/>
    </row>
  </sheetData>
  <mergeCells count="6">
    <mergeCell ref="F4:H4"/>
    <mergeCell ref="I4:K4"/>
    <mergeCell ref="A2:K2"/>
    <mergeCell ref="C4:E4"/>
    <mergeCell ref="A4:B5"/>
    <mergeCell ref="A3:D3"/>
  </mergeCells>
  <printOptions horizontalCentered="1"/>
  <pageMargins left="0.5118110236220472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2017-04-25T08:14:36Z</cp:lastPrinted>
  <dcterms:created xsi:type="dcterms:W3CDTF">2016-11-01T06:55:18Z</dcterms:created>
  <dcterms:modified xsi:type="dcterms:W3CDTF">2017-04-25T08:50:13Z</dcterms:modified>
  <cp:category/>
  <cp:version/>
  <cp:contentType/>
  <cp:contentStatus/>
</cp:coreProperties>
</file>